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15720" windowHeight="78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1" l="1"/>
  <c r="O69" i="1" l="1"/>
  <c r="O33" i="1" l="1"/>
  <c r="P33" i="1" s="1"/>
  <c r="O23" i="1"/>
  <c r="P23" i="1" s="1"/>
  <c r="N35" i="1"/>
  <c r="M35" i="1"/>
  <c r="L35" i="1"/>
  <c r="K35" i="1"/>
  <c r="J35" i="1"/>
  <c r="I35" i="1"/>
  <c r="H35" i="1"/>
  <c r="G35" i="1"/>
  <c r="F35" i="1"/>
  <c r="E35" i="1"/>
  <c r="D35" i="1"/>
  <c r="B35" i="1"/>
  <c r="Q23" i="1" l="1"/>
  <c r="Q33" i="1"/>
  <c r="N73" i="1" l="1"/>
  <c r="Q71" i="1"/>
  <c r="Q69" i="1"/>
  <c r="Q67" i="1"/>
  <c r="O65" i="1"/>
  <c r="Q65" i="1" s="1"/>
  <c r="O63" i="1"/>
  <c r="Q63" i="1" s="1"/>
  <c r="O61" i="1"/>
  <c r="Q61" i="1" s="1"/>
  <c r="O31" i="1" l="1"/>
  <c r="Q31" i="1" s="1"/>
  <c r="O29" i="1"/>
  <c r="Q29" i="1" s="1"/>
  <c r="O27" i="1"/>
  <c r="Q27" i="1" s="1"/>
  <c r="Q25" i="1"/>
  <c r="O21" i="1"/>
  <c r="Q21" i="1" s="1"/>
  <c r="O19" i="1"/>
  <c r="Q19" i="1" s="1"/>
  <c r="O17" i="1"/>
  <c r="Q17" i="1" s="1"/>
  <c r="O15" i="1"/>
  <c r="Q15" i="1" l="1"/>
  <c r="Q35" i="1" s="1"/>
  <c r="O35" i="1"/>
  <c r="M73" i="1"/>
  <c r="L73" i="1" l="1"/>
  <c r="K73" i="1" l="1"/>
  <c r="J73" i="1" l="1"/>
  <c r="I73" i="1" l="1"/>
  <c r="H73" i="1" l="1"/>
  <c r="G73" i="1" l="1"/>
  <c r="F73" i="1" l="1"/>
  <c r="P71" i="1" l="1"/>
  <c r="P69" i="1"/>
  <c r="P67" i="1"/>
  <c r="P63" i="1"/>
  <c r="P61" i="1"/>
  <c r="O73" i="1"/>
  <c r="O75" i="1" s="1"/>
  <c r="E73" i="1"/>
  <c r="Q73" i="1" l="1"/>
  <c r="P65" i="1"/>
  <c r="P31" i="1"/>
  <c r="P29" i="1"/>
  <c r="P27" i="1"/>
  <c r="P25" i="1"/>
  <c r="P21" i="1"/>
  <c r="P19" i="1"/>
  <c r="P17" i="1"/>
  <c r="P15" i="1"/>
  <c r="D73" i="1" l="1"/>
  <c r="B73" i="1" l="1"/>
  <c r="N74" i="1" l="1"/>
  <c r="M74" i="1"/>
  <c r="L74" i="1"/>
  <c r="K74" i="1"/>
  <c r="J74" i="1"/>
  <c r="N36" i="1"/>
  <c r="M36" i="1"/>
  <c r="Q36" i="1"/>
  <c r="L36" i="1"/>
  <c r="K36" i="1"/>
  <c r="J36" i="1"/>
  <c r="H36" i="1"/>
  <c r="I36" i="1"/>
  <c r="I74" i="1"/>
  <c r="H74" i="1"/>
  <c r="P73" i="1"/>
  <c r="G74" i="1"/>
  <c r="F74" i="1"/>
  <c r="E74" i="1"/>
  <c r="O74" i="1"/>
  <c r="G36" i="1"/>
  <c r="F36" i="1"/>
  <c r="E36" i="1"/>
  <c r="P35" i="1"/>
  <c r="O36" i="1"/>
  <c r="D36" i="1"/>
  <c r="D74" i="1"/>
</calcChain>
</file>

<file path=xl/sharedStrings.xml><?xml version="1.0" encoding="utf-8"?>
<sst xmlns="http://schemas.openxmlformats.org/spreadsheetml/2006/main" count="139" uniqueCount="46">
  <si>
    <t xml:space="preserve">Salaries </t>
  </si>
  <si>
    <t>Employee Benefits</t>
  </si>
  <si>
    <t>Purchased Services</t>
  </si>
  <si>
    <t>Supplies</t>
  </si>
  <si>
    <t>Capital</t>
  </si>
  <si>
    <t>Approved</t>
  </si>
  <si>
    <t>Budget</t>
  </si>
  <si>
    <t>Expenditures</t>
  </si>
  <si>
    <t>Total Expenditures</t>
  </si>
  <si>
    <t>Revenue</t>
  </si>
  <si>
    <t>Bethlehem</t>
  </si>
  <si>
    <t>Woodbury</t>
  </si>
  <si>
    <t>Vo-Ag Tuition</t>
  </si>
  <si>
    <t>Interest Income</t>
  </si>
  <si>
    <t>Adult Ed Grant</t>
  </si>
  <si>
    <t>Total Revenue</t>
  </si>
  <si>
    <t>Rental Fees</t>
  </si>
  <si>
    <t xml:space="preserve"> </t>
  </si>
  <si>
    <t>September</t>
  </si>
  <si>
    <t>July &amp; August</t>
  </si>
  <si>
    <t>October</t>
  </si>
  <si>
    <t>Expended</t>
  </si>
  <si>
    <t>November</t>
  </si>
  <si>
    <t>December</t>
  </si>
  <si>
    <t>January</t>
  </si>
  <si>
    <t>February</t>
  </si>
  <si>
    <t>March</t>
  </si>
  <si>
    <t>April</t>
  </si>
  <si>
    <t>Special Ed Tuition (Vo-Ag)</t>
  </si>
  <si>
    <t xml:space="preserve">                  </t>
  </si>
  <si>
    <t>May</t>
  </si>
  <si>
    <t>Dues, Insurance, Cap. Res.</t>
  </si>
  <si>
    <t>Through</t>
  </si>
  <si>
    <t>June</t>
  </si>
  <si>
    <t>Variance</t>
  </si>
  <si>
    <t>% Expended</t>
  </si>
  <si>
    <t>Expenditure</t>
  </si>
  <si>
    <t>as a % through</t>
  </si>
  <si>
    <t>PreSchool Tuition</t>
  </si>
  <si>
    <t>Net Revenue vs. Expenditures</t>
  </si>
  <si>
    <t>Vo-Ag ASTE Grant</t>
  </si>
  <si>
    <t>2019-2020</t>
  </si>
  <si>
    <t>Cap. Reserve</t>
  </si>
  <si>
    <t>Misc.</t>
  </si>
  <si>
    <t>Covid Supplies</t>
  </si>
  <si>
    <t>Revenue for 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</si>
</sst>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14" fontId="3" fillId="0" borderId="0" xfId="0" applyNumberFormat="1" applyFont="1" applyAlignment="1">
      <alignment horizontal="center"/>
    </xf>
    <xf numFmtId="164" fontId="2" fillId="0" borderId="0" xfId="1" applyNumberFormat="1" applyFont="1"/>
    <xf numFmtId="164" fontId="2" fillId="0" borderId="0" xfId="0" applyNumberFormat="1" applyFont="1"/>
    <xf numFmtId="10" fontId="2" fillId="0" borderId="0" xfId="2" applyNumberFormat="1" applyFont="1"/>
    <xf numFmtId="164" fontId="2" fillId="0" borderId="1" xfId="1" applyNumberFormat="1" applyFont="1" applyBorder="1"/>
    <xf numFmtId="43" fontId="2" fillId="0" borderId="1" xfId="1" applyFont="1" applyBorder="1"/>
    <xf numFmtId="164" fontId="2" fillId="0" borderId="1" xfId="0" applyNumberFormat="1" applyFont="1" applyBorder="1"/>
    <xf numFmtId="10" fontId="2" fillId="0" borderId="1" xfId="2" applyNumberFormat="1" applyFont="1" applyBorder="1"/>
    <xf numFmtId="164" fontId="3" fillId="0" borderId="0" xfId="1" applyNumberFormat="1" applyFont="1"/>
    <xf numFmtId="10" fontId="3" fillId="0" borderId="0" xfId="2" applyNumberFormat="1" applyFont="1"/>
    <xf numFmtId="164" fontId="2" fillId="0" borderId="1" xfId="0" applyNumberFormat="1" applyFont="1" applyFill="1" applyBorder="1"/>
    <xf numFmtId="164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/>
    <xf numFmtId="43" fontId="2" fillId="0" borderId="0" xfId="1" applyFont="1"/>
    <xf numFmtId="0" fontId="4" fillId="0" borderId="0" xfId="0" applyFont="1"/>
    <xf numFmtId="164" fontId="2" fillId="0" borderId="1" xfId="1" applyNumberFormat="1" applyFont="1" applyFill="1" applyBorder="1"/>
    <xf numFmtId="164" fontId="2" fillId="0" borderId="0" xfId="1" applyNumberFormat="1" applyFont="1" applyBorder="1"/>
    <xf numFmtId="0" fontId="2" fillId="0" borderId="0" xfId="0" applyFont="1" applyBorder="1"/>
    <xf numFmtId="43" fontId="2" fillId="0" borderId="0" xfId="1" applyFont="1" applyBorder="1"/>
    <xf numFmtId="43" fontId="0" fillId="0" borderId="0" xfId="1" applyFont="1" applyBorder="1"/>
    <xf numFmtId="164" fontId="2" fillId="0" borderId="0" xfId="0" applyNumberFormat="1" applyFont="1" applyBorder="1"/>
    <xf numFmtId="10" fontId="2" fillId="0" borderId="0" xfId="2" applyNumberFormat="1" applyFont="1" applyBorder="1"/>
    <xf numFmtId="0" fontId="2" fillId="0" borderId="1" xfId="0" applyFont="1" applyBorder="1"/>
    <xf numFmtId="0" fontId="0" fillId="0" borderId="1" xfId="0" applyBorder="1"/>
    <xf numFmtId="164" fontId="2" fillId="0" borderId="0" xfId="1" applyNumberFormat="1" applyFont="1" applyFill="1" applyBorder="1"/>
    <xf numFmtId="164" fontId="0" fillId="0" borderId="0" xfId="1" applyNumberFormat="1" applyFont="1"/>
    <xf numFmtId="43" fontId="0" fillId="0" borderId="0" xfId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97"/>
  <sheetViews>
    <sheetView tabSelected="1" workbookViewId="0">
      <selection activeCell="A70" sqref="A70"/>
    </sheetView>
  </sheetViews>
  <sheetFormatPr defaultRowHeight="15" x14ac:dyDescent="0.25"/>
  <cols>
    <col min="1" max="1" width="21.85546875" customWidth="1"/>
    <col min="2" max="2" width="11" customWidth="1"/>
    <col min="3" max="3" width="2.7109375" customWidth="1"/>
    <col min="4" max="4" width="11.42578125" bestFit="1" customWidth="1"/>
    <col min="5" max="5" width="12.28515625" bestFit="1" customWidth="1"/>
    <col min="6" max="8" width="10" bestFit="1" customWidth="1"/>
    <col min="9" max="9" width="10" customWidth="1"/>
    <col min="10" max="10" width="10" bestFit="1" customWidth="1"/>
    <col min="11" max="13" width="10" customWidth="1"/>
    <col min="14" max="14" width="12.5703125" customWidth="1"/>
    <col min="15" max="15" width="12.85546875" customWidth="1"/>
    <col min="16" max="16" width="12.140625" customWidth="1"/>
    <col min="17" max="17" width="11.7109375" bestFit="1" customWidth="1"/>
  </cols>
  <sheetData>
    <row r="4" spans="1:17" x14ac:dyDescent="0.25">
      <c r="K4" t="s">
        <v>17</v>
      </c>
    </row>
    <row r="6" spans="1:1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" t="s">
        <v>29</v>
      </c>
      <c r="Q7" s="1"/>
    </row>
    <row r="8" spans="1:17" x14ac:dyDescent="0.25">
      <c r="A8" s="1"/>
      <c r="B8" s="1"/>
      <c r="C8" s="1"/>
      <c r="D8" s="1"/>
      <c r="E8" s="1" t="s">
        <v>17</v>
      </c>
      <c r="F8" s="1"/>
      <c r="G8" s="1"/>
      <c r="H8" s="1"/>
      <c r="I8" s="1"/>
      <c r="J8" s="1"/>
      <c r="K8" s="1"/>
      <c r="L8" s="1"/>
      <c r="M8" s="1"/>
      <c r="O8" s="2" t="s">
        <v>41</v>
      </c>
      <c r="P8" s="2" t="s">
        <v>41</v>
      </c>
      <c r="Q8" s="2" t="s">
        <v>41</v>
      </c>
    </row>
    <row r="9" spans="1:17" x14ac:dyDescent="0.25">
      <c r="A9" s="1"/>
      <c r="B9" s="2" t="s">
        <v>41</v>
      </c>
      <c r="C9" s="1"/>
      <c r="D9" s="2" t="s">
        <v>41</v>
      </c>
      <c r="E9" s="2" t="s">
        <v>41</v>
      </c>
      <c r="F9" s="2" t="s">
        <v>41</v>
      </c>
      <c r="G9" s="2" t="s">
        <v>41</v>
      </c>
      <c r="H9" s="2" t="s">
        <v>41</v>
      </c>
      <c r="I9" s="2" t="s">
        <v>41</v>
      </c>
      <c r="J9" s="2" t="s">
        <v>41</v>
      </c>
      <c r="K9" s="2" t="s">
        <v>41</v>
      </c>
      <c r="L9" s="2" t="s">
        <v>41</v>
      </c>
      <c r="M9" s="2" t="s">
        <v>41</v>
      </c>
      <c r="N9" s="2" t="s">
        <v>41</v>
      </c>
      <c r="O9" s="2" t="s">
        <v>15</v>
      </c>
      <c r="P9" s="2" t="s">
        <v>15</v>
      </c>
      <c r="Q9" s="2" t="s">
        <v>9</v>
      </c>
    </row>
    <row r="10" spans="1:17" x14ac:dyDescent="0.25">
      <c r="A10" s="1"/>
      <c r="B10" s="2" t="s">
        <v>5</v>
      </c>
      <c r="C10" s="1"/>
      <c r="D10" s="2" t="s">
        <v>6</v>
      </c>
      <c r="E10" s="2" t="s">
        <v>6</v>
      </c>
      <c r="F10" s="2" t="s">
        <v>6</v>
      </c>
      <c r="G10" s="2" t="s">
        <v>6</v>
      </c>
      <c r="H10" s="2" t="s">
        <v>6</v>
      </c>
      <c r="I10" s="2" t="s">
        <v>6</v>
      </c>
      <c r="J10" s="2" t="s">
        <v>6</v>
      </c>
      <c r="K10" s="2" t="s">
        <v>6</v>
      </c>
      <c r="L10" s="2" t="s">
        <v>6</v>
      </c>
      <c r="M10" s="2" t="s">
        <v>6</v>
      </c>
      <c r="N10" s="2" t="s">
        <v>6</v>
      </c>
      <c r="O10" s="2" t="s">
        <v>32</v>
      </c>
      <c r="P10" s="3" t="s">
        <v>37</v>
      </c>
      <c r="Q10" s="2" t="s">
        <v>34</v>
      </c>
    </row>
    <row r="11" spans="1:17" x14ac:dyDescent="0.25">
      <c r="A11" s="1"/>
      <c r="B11" s="2" t="s">
        <v>6</v>
      </c>
      <c r="C11" s="1"/>
      <c r="D11" s="4" t="s">
        <v>19</v>
      </c>
      <c r="E11" s="2" t="s">
        <v>18</v>
      </c>
      <c r="F11" s="2" t="s">
        <v>20</v>
      </c>
      <c r="G11" s="2" t="s">
        <v>22</v>
      </c>
      <c r="H11" s="2" t="s">
        <v>23</v>
      </c>
      <c r="I11" s="2" t="s">
        <v>24</v>
      </c>
      <c r="J11" s="2" t="s">
        <v>25</v>
      </c>
      <c r="K11" s="2" t="s">
        <v>26</v>
      </c>
      <c r="L11" s="2" t="s">
        <v>27</v>
      </c>
      <c r="M11" s="2" t="s">
        <v>30</v>
      </c>
      <c r="N11" s="2" t="s">
        <v>33</v>
      </c>
      <c r="O11" s="4">
        <v>44012</v>
      </c>
      <c r="P11" s="4">
        <v>44012</v>
      </c>
      <c r="Q11" s="4">
        <v>44012</v>
      </c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O12" s="1"/>
      <c r="P12" s="1"/>
      <c r="Q12" s="1" t="s">
        <v>17</v>
      </c>
    </row>
    <row r="13" spans="1:17" x14ac:dyDescent="0.25">
      <c r="A13" s="2" t="s">
        <v>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O14" s="1"/>
      <c r="P14" s="1"/>
      <c r="Q14" s="1"/>
    </row>
    <row r="15" spans="1:17" x14ac:dyDescent="0.25">
      <c r="A15" s="1" t="s">
        <v>10</v>
      </c>
      <c r="B15" s="5">
        <v>8140223</v>
      </c>
      <c r="C15" s="1"/>
      <c r="D15" s="5">
        <v>1257223</v>
      </c>
      <c r="E15" s="5">
        <v>838000</v>
      </c>
      <c r="F15" s="5">
        <v>683000</v>
      </c>
      <c r="G15" s="5">
        <v>932000</v>
      </c>
      <c r="H15" s="5">
        <v>651000</v>
      </c>
      <c r="I15" s="5">
        <v>676000</v>
      </c>
      <c r="J15" s="5">
        <v>637000</v>
      </c>
      <c r="K15" s="5">
        <v>491000</v>
      </c>
      <c r="L15" s="5">
        <v>491000</v>
      </c>
      <c r="M15" s="5">
        <v>871000</v>
      </c>
      <c r="N15" s="5">
        <v>613000</v>
      </c>
      <c r="O15" s="6">
        <f>D15+E15+F15+G15+H15+I15+J15+K15+L15+M15+N15</f>
        <v>8140223</v>
      </c>
      <c r="P15" s="7">
        <f>O15/B15</f>
        <v>1</v>
      </c>
      <c r="Q15" s="5">
        <f>O15-B15</f>
        <v>0</v>
      </c>
    </row>
    <row r="16" spans="1:17" x14ac:dyDescent="0.25">
      <c r="A16" s="1"/>
      <c r="B16" s="5"/>
      <c r="C16" s="1"/>
      <c r="D16" s="5"/>
      <c r="E16" s="5"/>
      <c r="F16" s="1"/>
      <c r="G16" s="1"/>
      <c r="H16" s="1"/>
      <c r="I16" s="1"/>
      <c r="J16" s="1"/>
      <c r="K16" s="1"/>
      <c r="L16" s="1"/>
      <c r="M16" s="1"/>
      <c r="O16" s="1"/>
      <c r="P16" s="1"/>
      <c r="Q16" s="5"/>
    </row>
    <row r="17" spans="1:18" x14ac:dyDescent="0.25">
      <c r="A17" s="1" t="s">
        <v>11</v>
      </c>
      <c r="B17" s="5">
        <v>23666535</v>
      </c>
      <c r="C17" s="1"/>
      <c r="D17" s="5">
        <v>3654535</v>
      </c>
      <c r="E17" s="5">
        <v>2438000</v>
      </c>
      <c r="F17" s="5">
        <v>1986000</v>
      </c>
      <c r="G17" s="5">
        <v>2710000</v>
      </c>
      <c r="H17" s="5">
        <v>1893000</v>
      </c>
      <c r="I17" s="5">
        <v>1964000</v>
      </c>
      <c r="J17" s="5">
        <v>1853000</v>
      </c>
      <c r="K17" s="5">
        <v>1427000</v>
      </c>
      <c r="L17" s="5">
        <v>1427000</v>
      </c>
      <c r="M17" s="5">
        <v>2532000</v>
      </c>
      <c r="N17" s="5">
        <v>1782000</v>
      </c>
      <c r="O17" s="6">
        <f>D17+E17+F17+G17+H17+I17+J17+K17+L17+M17+N17</f>
        <v>23666535</v>
      </c>
      <c r="P17" s="7">
        <f>O17/B17</f>
        <v>1</v>
      </c>
      <c r="Q17" s="5">
        <f>O17-B17</f>
        <v>0</v>
      </c>
    </row>
    <row r="18" spans="1:18" x14ac:dyDescent="0.25">
      <c r="A18" s="1"/>
      <c r="B18" s="5"/>
      <c r="C18" s="1"/>
      <c r="D18" s="5"/>
      <c r="E18" s="5"/>
      <c r="F18" s="1"/>
      <c r="G18" s="1"/>
      <c r="H18" s="1"/>
      <c r="I18" s="1"/>
      <c r="J18" s="1"/>
      <c r="K18" s="1"/>
      <c r="L18" s="1"/>
      <c r="M18" s="1"/>
      <c r="O18" s="1"/>
      <c r="P18" s="1"/>
      <c r="Q18" s="5"/>
    </row>
    <row r="19" spans="1:18" x14ac:dyDescent="0.25">
      <c r="A19" s="1" t="s">
        <v>12</v>
      </c>
      <c r="B19" s="5">
        <v>1603405</v>
      </c>
      <c r="C19" s="1"/>
      <c r="D19" s="5">
        <v>0</v>
      </c>
      <c r="E19" s="5">
        <v>0</v>
      </c>
      <c r="F19" s="5">
        <v>685250</v>
      </c>
      <c r="G19" s="5">
        <v>24321</v>
      </c>
      <c r="H19" s="5">
        <v>57994</v>
      </c>
      <c r="I19" s="5">
        <v>0</v>
      </c>
      <c r="J19" s="5">
        <v>641001</v>
      </c>
      <c r="K19" s="5">
        <v>0</v>
      </c>
      <c r="L19" s="5">
        <v>126564</v>
      </c>
      <c r="M19" s="5">
        <v>0</v>
      </c>
      <c r="N19" s="5">
        <v>0</v>
      </c>
      <c r="O19" s="6">
        <f>D19+E19+F19+G19+H19+I19+J19+K19+L19+M19+N19</f>
        <v>1535130</v>
      </c>
      <c r="P19" s="7">
        <f>O19/B19</f>
        <v>0.95741874323704867</v>
      </c>
      <c r="Q19" s="5">
        <f>O19-B19</f>
        <v>-68275</v>
      </c>
    </row>
    <row r="20" spans="1:18" x14ac:dyDescent="0.25">
      <c r="A20" s="1"/>
      <c r="B20" s="5"/>
      <c r="C20" s="1"/>
      <c r="D20" s="5"/>
      <c r="E20" s="5"/>
      <c r="F20" s="1"/>
      <c r="G20" s="1"/>
      <c r="H20" s="1"/>
      <c r="I20" s="1"/>
      <c r="J20" s="1"/>
      <c r="K20" s="1"/>
      <c r="L20" s="1"/>
      <c r="M20" s="1"/>
      <c r="O20" s="1"/>
      <c r="P20" s="1"/>
      <c r="Q20" s="5"/>
    </row>
    <row r="21" spans="1:18" x14ac:dyDescent="0.25">
      <c r="A21" s="1" t="s">
        <v>28</v>
      </c>
      <c r="B21" s="5">
        <v>300000</v>
      </c>
      <c r="C21" s="1"/>
      <c r="D21" s="5">
        <v>0</v>
      </c>
      <c r="E21" s="5">
        <v>0</v>
      </c>
      <c r="F21" s="5">
        <v>294876</v>
      </c>
      <c r="G21" s="5">
        <v>0</v>
      </c>
      <c r="H21" s="5">
        <v>0</v>
      </c>
      <c r="I21" s="5">
        <v>0</v>
      </c>
      <c r="J21" s="5">
        <v>28434</v>
      </c>
      <c r="K21" s="5">
        <v>4978</v>
      </c>
      <c r="L21" s="5">
        <v>-4777</v>
      </c>
      <c r="M21" s="5">
        <v>0</v>
      </c>
      <c r="N21" s="5">
        <v>4777</v>
      </c>
      <c r="O21" s="6">
        <f>D21+E21+F21+G21+H21+I21+J21+K21+L21+M21+N21</f>
        <v>328288</v>
      </c>
      <c r="P21" s="7">
        <f>O21/B21</f>
        <v>1.0942933333333333</v>
      </c>
      <c r="Q21" s="5">
        <f>O21-B21</f>
        <v>28288</v>
      </c>
    </row>
    <row r="22" spans="1:18" x14ac:dyDescent="0.25">
      <c r="A22" s="1"/>
      <c r="B22" s="5"/>
      <c r="C22" s="1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7"/>
      <c r="Q22" s="5"/>
    </row>
    <row r="23" spans="1:18" x14ac:dyDescent="0.25">
      <c r="A23" s="1" t="s">
        <v>38</v>
      </c>
      <c r="B23" s="5">
        <v>40000</v>
      </c>
      <c r="C23" s="1"/>
      <c r="D23" s="5">
        <v>32814</v>
      </c>
      <c r="E23" s="5">
        <v>2302</v>
      </c>
      <c r="F23" s="5">
        <v>2302</v>
      </c>
      <c r="G23" s="5">
        <v>2003</v>
      </c>
      <c r="H23" s="5">
        <v>2201</v>
      </c>
      <c r="I23" s="5">
        <v>2202</v>
      </c>
      <c r="J23" s="5">
        <v>450</v>
      </c>
      <c r="K23" s="5">
        <v>3954</v>
      </c>
      <c r="L23" s="5">
        <v>0</v>
      </c>
      <c r="M23" s="5"/>
      <c r="N23" s="5">
        <v>216</v>
      </c>
      <c r="O23" s="6">
        <f>D23+E23+F23+G23+H23+I23+J23+K23+L23+M23+N23</f>
        <v>48444</v>
      </c>
      <c r="P23" s="7">
        <f>O23/B23</f>
        <v>1.2111000000000001</v>
      </c>
      <c r="Q23" s="21">
        <f>O23-B23</f>
        <v>8444</v>
      </c>
    </row>
    <row r="24" spans="1:18" x14ac:dyDescent="0.25">
      <c r="A24" s="1"/>
      <c r="B24" s="5"/>
      <c r="C24" s="1"/>
      <c r="D24" s="5"/>
      <c r="E24" s="5"/>
      <c r="F24" s="1"/>
      <c r="G24" s="1"/>
      <c r="H24" s="1"/>
      <c r="I24" s="1"/>
      <c r="J24" s="1"/>
      <c r="K24" s="1"/>
      <c r="L24" s="1"/>
      <c r="M24" s="1"/>
      <c r="O24" s="1"/>
      <c r="P24" s="1"/>
      <c r="Q24" s="5"/>
    </row>
    <row r="25" spans="1:18" x14ac:dyDescent="0.25">
      <c r="A25" s="1" t="s">
        <v>13</v>
      </c>
      <c r="B25" s="5">
        <v>8000</v>
      </c>
      <c r="C25" s="1"/>
      <c r="D25" s="5">
        <v>898</v>
      </c>
      <c r="E25" s="5">
        <v>642</v>
      </c>
      <c r="F25" s="5">
        <v>335</v>
      </c>
      <c r="G25" s="5">
        <v>341</v>
      </c>
      <c r="H25" s="5">
        <v>103</v>
      </c>
      <c r="I25" s="5">
        <v>257</v>
      </c>
      <c r="J25" s="5">
        <v>294</v>
      </c>
      <c r="K25" s="5">
        <v>273</v>
      </c>
      <c r="L25" s="5">
        <v>181</v>
      </c>
      <c r="M25" s="5">
        <v>176</v>
      </c>
      <c r="N25" s="5">
        <v>127</v>
      </c>
      <c r="O25" s="6">
        <f>D25+E25+F25+G25+H25+I25+J25+K25+L25+M25+N25</f>
        <v>3627</v>
      </c>
      <c r="P25" s="7">
        <f>O25/B25</f>
        <v>0.45337499999999997</v>
      </c>
      <c r="Q25" s="5">
        <f>O25-B25</f>
        <v>-4373</v>
      </c>
    </row>
    <row r="26" spans="1:18" x14ac:dyDescent="0.25">
      <c r="A26" s="1"/>
      <c r="B26" s="5"/>
      <c r="C26" s="1"/>
      <c r="D26" s="5"/>
      <c r="E26" s="5"/>
      <c r="F26" s="1"/>
      <c r="G26" s="1"/>
      <c r="H26" s="1"/>
      <c r="I26" s="1"/>
      <c r="J26" s="1"/>
      <c r="K26" s="1"/>
      <c r="L26" s="1"/>
      <c r="M26" s="1"/>
      <c r="O26" s="1"/>
      <c r="P26" s="1"/>
      <c r="Q26" s="5"/>
    </row>
    <row r="27" spans="1:18" x14ac:dyDescent="0.25">
      <c r="A27" s="1" t="s">
        <v>16</v>
      </c>
      <c r="B27" s="5">
        <v>2000</v>
      </c>
      <c r="C27" s="1"/>
      <c r="D27" s="5">
        <v>1200</v>
      </c>
      <c r="E27" s="5">
        <v>800</v>
      </c>
      <c r="F27" s="5">
        <v>200</v>
      </c>
      <c r="G27" s="5">
        <v>200</v>
      </c>
      <c r="H27" s="5">
        <v>0</v>
      </c>
      <c r="I27" s="5">
        <v>350</v>
      </c>
      <c r="J27" s="5">
        <v>0</v>
      </c>
      <c r="K27" s="5">
        <v>385</v>
      </c>
      <c r="L27" s="5">
        <v>0</v>
      </c>
      <c r="M27" s="5">
        <v>0</v>
      </c>
      <c r="N27" s="5">
        <v>0</v>
      </c>
      <c r="O27" s="6">
        <f>D27+E27+F27+G27+H27+I27+J27+K27+L27+M27+N27</f>
        <v>3135</v>
      </c>
      <c r="P27" s="7">
        <f>O27/B27</f>
        <v>1.5674999999999999</v>
      </c>
      <c r="Q27" s="5">
        <f>O27-B27</f>
        <v>1135</v>
      </c>
    </row>
    <row r="28" spans="1:18" x14ac:dyDescent="0.25">
      <c r="A28" s="1"/>
      <c r="B28" s="5"/>
      <c r="C28" s="1"/>
      <c r="D28" s="5" t="s">
        <v>17</v>
      </c>
      <c r="E28" s="5" t="s">
        <v>17</v>
      </c>
      <c r="F28" s="1"/>
      <c r="G28" s="1"/>
      <c r="H28" s="1"/>
      <c r="I28" s="1"/>
      <c r="J28" s="1"/>
      <c r="K28" s="1"/>
      <c r="L28" s="1"/>
      <c r="M28" s="1"/>
      <c r="O28" s="1"/>
      <c r="P28" s="1"/>
      <c r="Q28" s="5"/>
    </row>
    <row r="29" spans="1:18" x14ac:dyDescent="0.25">
      <c r="A29" s="1" t="s">
        <v>40</v>
      </c>
      <c r="B29" s="5">
        <v>1170201</v>
      </c>
      <c r="C29" s="1"/>
      <c r="D29" s="5">
        <v>350329</v>
      </c>
      <c r="E29" s="5">
        <v>0</v>
      </c>
      <c r="F29" s="5">
        <v>0</v>
      </c>
      <c r="G29" s="5">
        <v>350329</v>
      </c>
      <c r="H29" s="5">
        <v>0</v>
      </c>
      <c r="I29" s="5">
        <v>350330</v>
      </c>
      <c r="J29" s="5">
        <v>0</v>
      </c>
      <c r="K29" s="5">
        <v>0</v>
      </c>
      <c r="L29" s="5">
        <v>247529</v>
      </c>
      <c r="M29" s="5">
        <v>0</v>
      </c>
      <c r="N29" s="5">
        <v>0</v>
      </c>
      <c r="O29" s="6">
        <f>D29+E29+F29+G29+H29+I29+J29+K29+L29+M29+N29</f>
        <v>1298517</v>
      </c>
      <c r="P29" s="7">
        <f>O29/B29</f>
        <v>1.1096529570560956</v>
      </c>
      <c r="Q29" s="5">
        <f>O29-B29</f>
        <v>128316</v>
      </c>
    </row>
    <row r="31" spans="1:18" x14ac:dyDescent="0.25">
      <c r="A31" s="1" t="s">
        <v>14</v>
      </c>
      <c r="B31" s="21">
        <v>5639</v>
      </c>
      <c r="C31" s="22"/>
      <c r="D31" s="21">
        <v>4347</v>
      </c>
      <c r="E31" s="21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9">
        <v>2240</v>
      </c>
      <c r="N31" s="24">
        <v>0</v>
      </c>
      <c r="O31" s="25">
        <f>D31+E31+F31+G31+H31+I31+J31+K31+L31+M31+N31</f>
        <v>6587</v>
      </c>
      <c r="P31" s="26">
        <f>O31/B31</f>
        <v>1.1681149139918425</v>
      </c>
      <c r="Q31" s="21">
        <f>O31-B31</f>
        <v>948</v>
      </c>
      <c r="R31" t="s">
        <v>17</v>
      </c>
    </row>
    <row r="32" spans="1:18" x14ac:dyDescent="0.25">
      <c r="A32" s="1" t="s">
        <v>43</v>
      </c>
      <c r="B32" s="29">
        <v>0</v>
      </c>
      <c r="J32">
        <v>200</v>
      </c>
      <c r="N32" s="31">
        <v>0</v>
      </c>
      <c r="O32" s="30">
        <v>200</v>
      </c>
      <c r="Q32">
        <v>200</v>
      </c>
    </row>
    <row r="33" spans="1:17" x14ac:dyDescent="0.25">
      <c r="A33" s="1" t="s">
        <v>42</v>
      </c>
      <c r="B33" s="21">
        <v>320557</v>
      </c>
      <c r="C33" s="1"/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6">
        <f>D33+E33+F33+G33+H33+I33+J33+K33+L33+M33+N33</f>
        <v>0</v>
      </c>
      <c r="P33" s="7">
        <f>O33/B33</f>
        <v>0</v>
      </c>
      <c r="Q33" s="21">
        <f>O33-B33</f>
        <v>-320557</v>
      </c>
    </row>
    <row r="34" spans="1:17" x14ac:dyDescent="0.25">
      <c r="A34" s="1"/>
      <c r="B34" s="8"/>
      <c r="C34" s="1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/>
      <c r="O34" s="27"/>
      <c r="P34" s="27"/>
      <c r="Q34" s="27"/>
    </row>
    <row r="35" spans="1:17" x14ac:dyDescent="0.25">
      <c r="A35" s="2" t="s">
        <v>15</v>
      </c>
      <c r="B35" s="12">
        <f>SUM(B15:B33)</f>
        <v>35256560</v>
      </c>
      <c r="C35" s="1"/>
      <c r="D35" s="12">
        <f t="shared" ref="D35:O35" si="0">SUM(D15:D33)</f>
        <v>5301346</v>
      </c>
      <c r="E35" s="12">
        <f t="shared" si="0"/>
        <v>3279744</v>
      </c>
      <c r="F35" s="12">
        <f t="shared" si="0"/>
        <v>3651963</v>
      </c>
      <c r="G35" s="12">
        <f t="shared" si="0"/>
        <v>4019194</v>
      </c>
      <c r="H35" s="12">
        <f t="shared" si="0"/>
        <v>2604298</v>
      </c>
      <c r="I35" s="12">
        <f t="shared" si="0"/>
        <v>2993139</v>
      </c>
      <c r="J35" s="12">
        <f t="shared" si="0"/>
        <v>3160379</v>
      </c>
      <c r="K35" s="12">
        <f t="shared" si="0"/>
        <v>1927590</v>
      </c>
      <c r="L35" s="12">
        <f t="shared" si="0"/>
        <v>2287497</v>
      </c>
      <c r="M35" s="12">
        <f t="shared" si="0"/>
        <v>3405416</v>
      </c>
      <c r="N35" s="12">
        <f t="shared" si="0"/>
        <v>2400120</v>
      </c>
      <c r="O35" s="12">
        <f t="shared" si="0"/>
        <v>35030686</v>
      </c>
      <c r="P35" s="13">
        <f>O35/B35</f>
        <v>0.99359341921049582</v>
      </c>
      <c r="Q35" s="12">
        <f>SUM(Q15:Q33)</f>
        <v>-225874</v>
      </c>
    </row>
    <row r="36" spans="1:17" x14ac:dyDescent="0.25">
      <c r="A36" s="1"/>
      <c r="B36" s="5"/>
      <c r="C36" s="1"/>
      <c r="D36" s="7">
        <f>D35/B35</f>
        <v>0.15036481154145498</v>
      </c>
      <c r="E36" s="7">
        <f>E35/B35</f>
        <v>9.3025071078970831E-2</v>
      </c>
      <c r="F36" s="7">
        <f>F35/B35</f>
        <v>0.10358251060228224</v>
      </c>
      <c r="G36" s="7">
        <f>G35/B35</f>
        <v>0.11399847290830416</v>
      </c>
      <c r="H36" s="7">
        <f>H35/B35</f>
        <v>7.3867047721048226E-2</v>
      </c>
      <c r="I36" s="7">
        <f>I35/B35</f>
        <v>8.489594560558375E-2</v>
      </c>
      <c r="J36" s="7">
        <f>J35/B35</f>
        <v>8.9639460004038968E-2</v>
      </c>
      <c r="K36" s="7">
        <f>K35/B35</f>
        <v>5.4673229606064799E-2</v>
      </c>
      <c r="L36" s="7">
        <f>L35/B35</f>
        <v>6.4881457521664049E-2</v>
      </c>
      <c r="M36" s="7">
        <f>M35/B35</f>
        <v>9.6589570848659087E-2</v>
      </c>
      <c r="N36" s="7">
        <f>N35/B35</f>
        <v>6.8075841772424761E-2</v>
      </c>
      <c r="O36" s="7">
        <f>O35/B35</f>
        <v>0.99359341921049582</v>
      </c>
      <c r="P36" s="1"/>
      <c r="Q36" s="7">
        <f>Q35/B35</f>
        <v>-6.4065807895041377E-3</v>
      </c>
    </row>
    <row r="41" spans="1:1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1"/>
      <c r="B49" s="1"/>
      <c r="C49" s="1"/>
      <c r="D49" s="19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7" x14ac:dyDescent="0.25">
      <c r="A55" s="1"/>
      <c r="B55" s="1"/>
      <c r="C55" s="1"/>
      <c r="D55" s="2" t="s">
        <v>41</v>
      </c>
      <c r="E55" s="2" t="s">
        <v>41</v>
      </c>
      <c r="F55" s="2" t="s">
        <v>41</v>
      </c>
      <c r="G55" s="2" t="s">
        <v>41</v>
      </c>
      <c r="H55" s="2" t="s">
        <v>41</v>
      </c>
      <c r="I55" s="2" t="s">
        <v>41</v>
      </c>
      <c r="J55" s="2" t="s">
        <v>41</v>
      </c>
      <c r="K55" s="2" t="s">
        <v>41</v>
      </c>
      <c r="L55" s="2" t="s">
        <v>41</v>
      </c>
      <c r="M55" s="2" t="s">
        <v>41</v>
      </c>
      <c r="N55" s="2" t="s">
        <v>41</v>
      </c>
      <c r="O55" s="2" t="s">
        <v>41</v>
      </c>
      <c r="P55" s="2" t="s">
        <v>41</v>
      </c>
      <c r="Q55" s="2" t="s">
        <v>41</v>
      </c>
    </row>
    <row r="56" spans="1:17" x14ac:dyDescent="0.25">
      <c r="A56" s="1"/>
      <c r="B56" s="2" t="s">
        <v>41</v>
      </c>
      <c r="C56" s="1"/>
      <c r="D56" s="2" t="s">
        <v>6</v>
      </c>
      <c r="E56" s="2" t="s">
        <v>6</v>
      </c>
      <c r="F56" s="2" t="s">
        <v>6</v>
      </c>
      <c r="G56" s="2" t="s">
        <v>6</v>
      </c>
      <c r="H56" s="2" t="s">
        <v>6</v>
      </c>
      <c r="I56" s="2" t="s">
        <v>6</v>
      </c>
      <c r="J56" s="2" t="s">
        <v>6</v>
      </c>
      <c r="K56" s="2" t="s">
        <v>6</v>
      </c>
      <c r="L56" s="2" t="s">
        <v>6</v>
      </c>
      <c r="M56" s="2" t="s">
        <v>6</v>
      </c>
      <c r="N56" s="2" t="s">
        <v>6</v>
      </c>
      <c r="O56" s="2" t="s">
        <v>6</v>
      </c>
      <c r="P56" s="2" t="s">
        <v>6</v>
      </c>
      <c r="Q56" s="2" t="s">
        <v>36</v>
      </c>
    </row>
    <row r="57" spans="1:17" x14ac:dyDescent="0.25">
      <c r="A57" s="1"/>
      <c r="B57" s="2" t="s">
        <v>5</v>
      </c>
      <c r="C57" s="1"/>
      <c r="D57" s="2" t="s">
        <v>21</v>
      </c>
      <c r="E57" s="2" t="s">
        <v>21</v>
      </c>
      <c r="F57" s="2" t="s">
        <v>21</v>
      </c>
      <c r="G57" s="2" t="s">
        <v>21</v>
      </c>
      <c r="H57" s="2" t="s">
        <v>21</v>
      </c>
      <c r="I57" s="2" t="s">
        <v>21</v>
      </c>
      <c r="J57" s="2" t="s">
        <v>21</v>
      </c>
      <c r="K57" s="2" t="s">
        <v>21</v>
      </c>
      <c r="L57" s="2" t="s">
        <v>21</v>
      </c>
      <c r="M57" s="2" t="s">
        <v>21</v>
      </c>
      <c r="N57" s="2" t="s">
        <v>21</v>
      </c>
      <c r="O57" s="2" t="s">
        <v>21</v>
      </c>
      <c r="P57" s="2" t="s">
        <v>35</v>
      </c>
      <c r="Q57" s="2" t="s">
        <v>34</v>
      </c>
    </row>
    <row r="58" spans="1:17" x14ac:dyDescent="0.25">
      <c r="A58" s="1"/>
      <c r="B58" s="2" t="s">
        <v>6</v>
      </c>
      <c r="C58" s="1"/>
      <c r="D58" s="4" t="s">
        <v>19</v>
      </c>
      <c r="E58" s="2" t="s">
        <v>18</v>
      </c>
      <c r="F58" s="2" t="s">
        <v>20</v>
      </c>
      <c r="G58" s="2" t="s">
        <v>22</v>
      </c>
      <c r="H58" s="2" t="s">
        <v>23</v>
      </c>
      <c r="I58" s="2" t="s">
        <v>24</v>
      </c>
      <c r="J58" s="2" t="s">
        <v>25</v>
      </c>
      <c r="K58" s="2" t="s">
        <v>26</v>
      </c>
      <c r="L58" s="2" t="s">
        <v>27</v>
      </c>
      <c r="M58" s="2" t="s">
        <v>30</v>
      </c>
      <c r="N58" s="2" t="s">
        <v>33</v>
      </c>
      <c r="O58" s="4">
        <v>44012</v>
      </c>
      <c r="P58" s="4">
        <v>44012</v>
      </c>
      <c r="Q58" s="4">
        <v>44012</v>
      </c>
    </row>
    <row r="59" spans="1:17" x14ac:dyDescent="0.25">
      <c r="A59" s="2" t="s">
        <v>7</v>
      </c>
      <c r="B59" s="5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P59" s="2" t="s">
        <v>17</v>
      </c>
      <c r="Q59" s="2" t="s">
        <v>17</v>
      </c>
    </row>
    <row r="60" spans="1:17" x14ac:dyDescent="0.25">
      <c r="A60" s="1"/>
      <c r="B60" s="5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P60" s="1"/>
      <c r="Q60" s="5"/>
    </row>
    <row r="61" spans="1:17" x14ac:dyDescent="0.25">
      <c r="A61" s="1" t="s">
        <v>0</v>
      </c>
      <c r="B61" s="5">
        <v>20087757</v>
      </c>
      <c r="C61" s="1"/>
      <c r="D61" s="5">
        <v>877526</v>
      </c>
      <c r="E61" s="5">
        <v>1519976</v>
      </c>
      <c r="F61" s="6">
        <v>1515909</v>
      </c>
      <c r="G61" s="6">
        <v>2432105</v>
      </c>
      <c r="H61" s="6">
        <v>1676313</v>
      </c>
      <c r="I61" s="6">
        <v>1560212</v>
      </c>
      <c r="J61" s="6">
        <v>1649128</v>
      </c>
      <c r="K61" s="6">
        <v>2364214</v>
      </c>
      <c r="L61" s="6">
        <v>761196</v>
      </c>
      <c r="M61" s="5">
        <v>2290273</v>
      </c>
      <c r="N61" s="5">
        <v>3204463</v>
      </c>
      <c r="O61" s="6">
        <f>D61+E61+F61+G61+H61+I61+J61+K61+L61+M61+N61</f>
        <v>19851315</v>
      </c>
      <c r="P61" s="7">
        <f>O61/B61</f>
        <v>0.98822954698227383</v>
      </c>
      <c r="Q61" s="6">
        <f>O61-B61</f>
        <v>-236442</v>
      </c>
    </row>
    <row r="62" spans="1:17" x14ac:dyDescent="0.25">
      <c r="A62" s="1"/>
      <c r="B62" s="5"/>
      <c r="C62" s="1"/>
      <c r="D62" s="5"/>
      <c r="E62" s="5"/>
      <c r="F62" s="1"/>
      <c r="G62" s="1"/>
      <c r="H62" s="1"/>
      <c r="I62" s="1"/>
      <c r="J62" s="1"/>
      <c r="K62" s="1"/>
      <c r="L62" s="1" t="s">
        <v>17</v>
      </c>
      <c r="M62" s="5"/>
      <c r="O62" s="1"/>
      <c r="P62" s="1"/>
      <c r="Q62" s="5"/>
    </row>
    <row r="63" spans="1:17" x14ac:dyDescent="0.25">
      <c r="A63" s="1" t="s">
        <v>1</v>
      </c>
      <c r="B63" s="5">
        <v>5669793</v>
      </c>
      <c r="C63" s="1"/>
      <c r="D63" s="5">
        <v>347742</v>
      </c>
      <c r="E63" s="5">
        <v>776206</v>
      </c>
      <c r="F63" s="6">
        <v>579260</v>
      </c>
      <c r="G63" s="6">
        <v>482676</v>
      </c>
      <c r="H63" s="6">
        <v>402341</v>
      </c>
      <c r="I63" s="6">
        <v>404375</v>
      </c>
      <c r="J63" s="6">
        <v>416598</v>
      </c>
      <c r="K63" s="6">
        <v>630078</v>
      </c>
      <c r="L63" s="6">
        <v>220298</v>
      </c>
      <c r="M63" s="5">
        <v>562491</v>
      </c>
      <c r="N63" s="5">
        <v>765644</v>
      </c>
      <c r="O63" s="6">
        <f>D63+E63+F63+G63+H63+I63+J63+K63+L63+M63+N63</f>
        <v>5587709</v>
      </c>
      <c r="P63" s="7">
        <f>O63/B63</f>
        <v>0.98552257551554356</v>
      </c>
      <c r="Q63" s="6">
        <f>O63-B63</f>
        <v>-82084</v>
      </c>
    </row>
    <row r="64" spans="1:17" x14ac:dyDescent="0.25">
      <c r="A64" s="1"/>
      <c r="B64" s="5" t="s">
        <v>17</v>
      </c>
      <c r="C64" s="1"/>
      <c r="D64" s="5"/>
      <c r="E64" s="5"/>
      <c r="F64" s="1"/>
      <c r="G64" s="1"/>
      <c r="H64" s="1"/>
      <c r="I64" s="1"/>
      <c r="J64" s="1"/>
      <c r="K64" s="1"/>
      <c r="L64" s="1"/>
      <c r="M64" s="5"/>
      <c r="O64" s="1"/>
      <c r="P64" s="1"/>
      <c r="Q64" s="5"/>
    </row>
    <row r="65" spans="1:17" x14ac:dyDescent="0.25">
      <c r="A65" s="1" t="s">
        <v>2</v>
      </c>
      <c r="B65" s="5">
        <v>6442146</v>
      </c>
      <c r="C65" s="1"/>
      <c r="D65" s="5">
        <v>706337</v>
      </c>
      <c r="E65" s="5">
        <v>788059</v>
      </c>
      <c r="F65" s="6">
        <v>527093</v>
      </c>
      <c r="G65" s="6">
        <v>511772</v>
      </c>
      <c r="H65" s="6">
        <v>195246</v>
      </c>
      <c r="I65" s="6">
        <v>604228</v>
      </c>
      <c r="J65" s="6">
        <v>648066</v>
      </c>
      <c r="K65" s="6">
        <v>478257</v>
      </c>
      <c r="L65" s="6">
        <v>375850</v>
      </c>
      <c r="M65" s="5">
        <v>445079</v>
      </c>
      <c r="N65" s="5">
        <v>385762</v>
      </c>
      <c r="O65" s="6">
        <f>D65+E65+F65+G65+H65+I65+J65+K65+L65+M65+N65</f>
        <v>5665749</v>
      </c>
      <c r="P65" s="7">
        <f>O65/B65</f>
        <v>0.87948161994465823</v>
      </c>
      <c r="Q65" s="6">
        <f>O65-B65</f>
        <v>-776397</v>
      </c>
    </row>
    <row r="66" spans="1:17" x14ac:dyDescent="0.25">
      <c r="A66" s="1"/>
      <c r="B66" s="5"/>
      <c r="C66" s="1"/>
      <c r="D66" s="5"/>
      <c r="E66" s="5"/>
      <c r="F66" s="1"/>
      <c r="G66" s="1"/>
      <c r="H66" s="1"/>
      <c r="I66" s="1"/>
      <c r="J66" s="1"/>
      <c r="K66" s="1"/>
      <c r="L66" s="1"/>
      <c r="M66" s="5"/>
      <c r="O66" s="1"/>
      <c r="P66" s="1"/>
      <c r="Q66" s="5"/>
    </row>
    <row r="67" spans="1:17" x14ac:dyDescent="0.25">
      <c r="A67" s="1" t="s">
        <v>3</v>
      </c>
      <c r="B67" s="5">
        <v>1003034</v>
      </c>
      <c r="C67" s="1"/>
      <c r="D67" s="5">
        <v>188358</v>
      </c>
      <c r="E67" s="5">
        <v>102905</v>
      </c>
      <c r="F67" s="6">
        <v>62773</v>
      </c>
      <c r="G67" s="6">
        <v>59409</v>
      </c>
      <c r="H67" s="6">
        <v>22508</v>
      </c>
      <c r="I67" s="6">
        <v>84113</v>
      </c>
      <c r="J67" s="6">
        <v>73018</v>
      </c>
      <c r="K67" s="6">
        <v>44835</v>
      </c>
      <c r="L67" s="6">
        <v>79207</v>
      </c>
      <c r="M67" s="5">
        <v>40063</v>
      </c>
      <c r="N67" s="5">
        <v>312645</v>
      </c>
      <c r="O67" s="6">
        <v>1069834</v>
      </c>
      <c r="P67" s="7">
        <f>O67/B67</f>
        <v>1.066597941844444</v>
      </c>
      <c r="Q67" s="6">
        <f>O67-B67</f>
        <v>66800</v>
      </c>
    </row>
    <row r="68" spans="1:17" x14ac:dyDescent="0.25">
      <c r="A68" s="1" t="s">
        <v>44</v>
      </c>
      <c r="B68" s="5"/>
      <c r="C68" s="1"/>
      <c r="D68" s="5"/>
      <c r="E68" s="5"/>
      <c r="F68" s="1"/>
      <c r="G68" s="1"/>
      <c r="H68" s="1"/>
      <c r="I68" s="1"/>
      <c r="J68" s="1"/>
      <c r="K68" s="1"/>
      <c r="L68" s="1"/>
      <c r="M68" s="5"/>
      <c r="O68" s="5">
        <v>76611</v>
      </c>
      <c r="P68" s="1"/>
      <c r="Q68" s="5">
        <v>76611</v>
      </c>
    </row>
    <row r="69" spans="1:17" x14ac:dyDescent="0.25">
      <c r="A69" s="1" t="s">
        <v>4</v>
      </c>
      <c r="B69" s="5">
        <v>681186</v>
      </c>
      <c r="C69" s="1"/>
      <c r="D69" s="5">
        <v>597071</v>
      </c>
      <c r="E69" s="5">
        <v>27405</v>
      </c>
      <c r="F69" s="6">
        <v>3587</v>
      </c>
      <c r="G69" s="6">
        <v>0</v>
      </c>
      <c r="H69" s="6">
        <v>0</v>
      </c>
      <c r="I69" s="6">
        <v>21408</v>
      </c>
      <c r="J69" s="6">
        <v>32089</v>
      </c>
      <c r="K69" s="18">
        <v>8587</v>
      </c>
      <c r="L69" s="6">
        <v>0</v>
      </c>
      <c r="M69" s="5">
        <v>28066</v>
      </c>
      <c r="N69" s="5">
        <v>354960</v>
      </c>
      <c r="O69" s="6">
        <f>D69+E69+F69+G69+H69+I69+J69+K69+L69+M69+N69</f>
        <v>1073173</v>
      </c>
      <c r="P69" s="7">
        <f>O69/B69</f>
        <v>1.5754478218871204</v>
      </c>
      <c r="Q69" s="6">
        <f>O69-B69</f>
        <v>391987</v>
      </c>
    </row>
    <row r="70" spans="1:17" x14ac:dyDescent="0.25">
      <c r="A70" s="1" t="s">
        <v>45</v>
      </c>
      <c r="B70" s="5"/>
      <c r="C70" s="1"/>
      <c r="D70" s="5"/>
      <c r="E70" s="5"/>
      <c r="F70" s="1"/>
      <c r="G70" s="1"/>
      <c r="H70" s="1"/>
      <c r="I70" s="1"/>
      <c r="J70" s="1"/>
      <c r="L70" s="1"/>
      <c r="M70" s="5"/>
      <c r="O70" s="5">
        <v>352566</v>
      </c>
      <c r="P70" s="1"/>
      <c r="Q70" s="5">
        <v>352566</v>
      </c>
    </row>
    <row r="71" spans="1:17" x14ac:dyDescent="0.25">
      <c r="A71" s="1" t="s">
        <v>31</v>
      </c>
      <c r="B71" s="8">
        <v>1372644</v>
      </c>
      <c r="C71" s="1"/>
      <c r="D71" s="8">
        <v>1115605</v>
      </c>
      <c r="E71" s="8">
        <v>5059</v>
      </c>
      <c r="F71" s="10">
        <v>2871</v>
      </c>
      <c r="G71" s="10">
        <v>2304</v>
      </c>
      <c r="H71" s="14">
        <v>7961</v>
      </c>
      <c r="I71" s="14">
        <v>207256</v>
      </c>
      <c r="J71" s="14">
        <v>9693</v>
      </c>
      <c r="K71" s="14">
        <v>2159</v>
      </c>
      <c r="L71" s="9">
        <v>2861</v>
      </c>
      <c r="M71" s="8">
        <v>1889</v>
      </c>
      <c r="N71" s="20">
        <v>0</v>
      </c>
      <c r="O71" s="10">
        <v>1353729</v>
      </c>
      <c r="P71" s="11">
        <f>O71/B71</f>
        <v>0.98622002500284123</v>
      </c>
      <c r="Q71" s="10">
        <f>O71-B71</f>
        <v>-18915</v>
      </c>
    </row>
    <row r="72" spans="1:17" x14ac:dyDescent="0.25">
      <c r="A72" s="1"/>
      <c r="B72" s="5"/>
      <c r="C72" s="1"/>
      <c r="D72" s="1"/>
      <c r="E72" s="5"/>
      <c r="F72" s="1"/>
      <c r="G72" s="1"/>
      <c r="H72" s="1"/>
      <c r="I72" s="1"/>
      <c r="J72" s="1"/>
      <c r="K72" s="1"/>
      <c r="L72" s="1"/>
      <c r="M72" s="1"/>
      <c r="O72" s="1"/>
      <c r="P72" s="1"/>
      <c r="Q72" s="1"/>
    </row>
    <row r="73" spans="1:17" x14ac:dyDescent="0.25">
      <c r="A73" s="2" t="s">
        <v>8</v>
      </c>
      <c r="B73" s="12">
        <f>SUM(B61:B71)</f>
        <v>35256560</v>
      </c>
      <c r="C73" s="1"/>
      <c r="D73" s="12">
        <f t="shared" ref="D73:N73" si="1">SUM(D61:D71)</f>
        <v>3832639</v>
      </c>
      <c r="E73" s="12">
        <f t="shared" si="1"/>
        <v>3219610</v>
      </c>
      <c r="F73" s="12">
        <f t="shared" si="1"/>
        <v>2691493</v>
      </c>
      <c r="G73" s="12">
        <f t="shared" si="1"/>
        <v>3488266</v>
      </c>
      <c r="H73" s="12">
        <f t="shared" si="1"/>
        <v>2304369</v>
      </c>
      <c r="I73" s="12">
        <f t="shared" si="1"/>
        <v>2881592</v>
      </c>
      <c r="J73" s="12">
        <f t="shared" si="1"/>
        <v>2828592</v>
      </c>
      <c r="K73" s="12">
        <f t="shared" si="1"/>
        <v>3528130</v>
      </c>
      <c r="L73" s="12">
        <f t="shared" si="1"/>
        <v>1439412</v>
      </c>
      <c r="M73" s="12">
        <f t="shared" si="1"/>
        <v>3367861</v>
      </c>
      <c r="N73" s="12">
        <f t="shared" si="1"/>
        <v>5023474</v>
      </c>
      <c r="O73" s="12">
        <f>SUM(O61:O71)</f>
        <v>35030686</v>
      </c>
      <c r="P73" s="13">
        <f>O73/B73</f>
        <v>0.99359341921049582</v>
      </c>
      <c r="Q73" s="12">
        <f>SUM(Q61:Q71)</f>
        <v>-225874</v>
      </c>
    </row>
    <row r="74" spans="1:17" x14ac:dyDescent="0.25">
      <c r="A74" s="1"/>
      <c r="B74" s="1"/>
      <c r="C74" s="1"/>
      <c r="D74" s="7">
        <f>D73/B73</f>
        <v>0.10870711720031677</v>
      </c>
      <c r="E74" s="7">
        <f>E73/B73</f>
        <v>9.1319459414077833E-2</v>
      </c>
      <c r="F74" s="7">
        <f>F73/B73</f>
        <v>7.6340204489604199E-2</v>
      </c>
      <c r="G74" s="7">
        <f>G73/B73</f>
        <v>9.8939488140646736E-2</v>
      </c>
      <c r="H74" s="7">
        <f>H73/B73</f>
        <v>6.5360006761862183E-2</v>
      </c>
      <c r="I74" s="7">
        <f>I73/B73</f>
        <v>8.1732080497927198E-2</v>
      </c>
      <c r="J74" s="7">
        <f>J73/B73</f>
        <v>8.0228814155436604E-2</v>
      </c>
      <c r="K74" s="7">
        <f>K73/B73</f>
        <v>0.10007017133832682</v>
      </c>
      <c r="L74" s="7">
        <f>L73/B73</f>
        <v>4.0826785142963465E-2</v>
      </c>
      <c r="M74" s="7">
        <f>M73/B73</f>
        <v>9.5524379009182966E-2</v>
      </c>
      <c r="N74" s="7">
        <f>N73/B73</f>
        <v>0.14248338465238811</v>
      </c>
      <c r="O74" s="7">
        <f>O73/B73</f>
        <v>0.99359341921049582</v>
      </c>
      <c r="P74" s="1"/>
    </row>
    <row r="75" spans="1:17" x14ac:dyDescent="0.25">
      <c r="A75" s="3" t="s">
        <v>39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7">
        <f>O35-O73</f>
        <v>0</v>
      </c>
      <c r="P75" s="1"/>
      <c r="Q75" s="1"/>
    </row>
    <row r="76" spans="1:17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7" t="s">
        <v>17</v>
      </c>
      <c r="P76" s="1"/>
      <c r="Q76" s="6" t="s">
        <v>17</v>
      </c>
    </row>
    <row r="77" spans="1:17" x14ac:dyDescent="0.25">
      <c r="A77" s="1"/>
      <c r="B77" s="2"/>
      <c r="C77" s="1"/>
      <c r="D77" s="1"/>
      <c r="E77" s="2"/>
      <c r="F77" s="1"/>
      <c r="G77" s="1"/>
      <c r="H77" s="1"/>
      <c r="I77" s="1" t="s">
        <v>17</v>
      </c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1"/>
      <c r="B78" s="2"/>
      <c r="C78" s="1"/>
      <c r="D78" s="1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1"/>
      <c r="B79" s="2"/>
      <c r="C79" s="1"/>
      <c r="D79" s="4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1"/>
      <c r="B84" s="18"/>
      <c r="C84" s="18"/>
      <c r="D84" s="1"/>
      <c r="E84" s="1"/>
      <c r="F84" s="16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1"/>
      <c r="B85" s="1"/>
      <c r="C85" s="1"/>
      <c r="D85" s="1"/>
      <c r="E85" s="1"/>
      <c r="F85" s="16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1"/>
      <c r="B86" s="1"/>
      <c r="C86" s="1"/>
      <c r="D86" s="1"/>
      <c r="E86" s="15"/>
      <c r="F86" s="16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1"/>
      <c r="B87" s="1"/>
      <c r="C87" s="1"/>
      <c r="D87" s="1"/>
      <c r="E87" s="16"/>
      <c r="F87" s="16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6"/>
      <c r="F88" s="16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6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6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1"/>
      <c r="B91" s="5"/>
      <c r="C91" s="1"/>
      <c r="D91" s="1"/>
      <c r="E91" s="1"/>
      <c r="F91" s="16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5">
      <c r="A92" s="1"/>
      <c r="B92" s="1"/>
      <c r="C92" s="1"/>
      <c r="D92" s="1"/>
      <c r="E92" s="5"/>
      <c r="F92" s="16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A93" s="1"/>
      <c r="B93" s="1"/>
      <c r="C93" s="1"/>
      <c r="D93" s="1"/>
      <c r="E93" s="1"/>
      <c r="F93" s="16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25">
      <c r="A94" s="1"/>
      <c r="B94" s="5"/>
      <c r="C94" s="1"/>
      <c r="D94" s="1"/>
      <c r="E94" s="5"/>
      <c r="F94" s="16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4:14" x14ac:dyDescent="0.2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</sheetData>
  <pageMargins left="0.7" right="0.7" top="0.75" bottom="0.75" header="0.3" footer="0.3"/>
  <pageSetup paperSize="17" orientation="landscape" r:id="rId1"/>
  <headerFooter>
    <oddHeader>&amp;C&amp;"-,Bold"&amp;14Regional School District 14
Finance Committee
Treasurer's Closeout Report
2019 -2020&amp;Rperiod ending June 30, 2020
9/15/2020</oddHeader>
    <oddFooter>&amp;L&amp;8budgetreportmonthly.mcallister.xls&amp;C&amp;P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McAllister</dc:creator>
  <cp:lastModifiedBy>Wayne McAllister</cp:lastModifiedBy>
  <cp:lastPrinted>2020-09-15T14:54:48Z</cp:lastPrinted>
  <dcterms:created xsi:type="dcterms:W3CDTF">2016-09-02T14:09:28Z</dcterms:created>
  <dcterms:modified xsi:type="dcterms:W3CDTF">2020-09-15T14:54:55Z</dcterms:modified>
</cp:coreProperties>
</file>